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xl/sharedStrings.xml" ContentType="application/vnd.openxmlformats-officedocument.spreadsheetml.sharedStrings+xml"/>
  <Default Extension="xml" ContentType="application/xml"/>
  <Override PartName="/xl/workbook.xml" ContentType="application/vnd.openxmlformats-officedocument.spreadsheetml.sheet.main+xml"/>
  <Default Extension="rels" ContentType="application/vnd.openxmlformats-package.relationships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2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-20" yWindow="-20" windowWidth="25520" windowHeight="14080" tabRatio="500" activeTab="1"/>
  </bookViews>
  <sheets>
    <sheet name="Hoja1" sheetId="1" r:id="rId1"/>
    <sheet name="Hoja2" sheetId="2" r:id="rId2"/>
    <sheet name="Hoja3" sheetId="3" r:id="rId3"/>
  </sheets>
  <calcPr calcId="130407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C211" i="2"/>
  <c r="C212"/>
  <c r="C210"/>
  <c r="C197"/>
  <c r="C198"/>
  <c r="C206"/>
  <c r="C223"/>
  <c r="B125"/>
  <c r="B126"/>
  <c r="B127"/>
  <c r="B124"/>
  <c r="B123"/>
  <c r="B121"/>
  <c r="B120"/>
  <c r="B119"/>
  <c r="B117"/>
  <c r="B111"/>
  <c r="B114"/>
  <c r="B113"/>
  <c r="B112"/>
  <c r="B110"/>
  <c r="B108"/>
  <c r="C199"/>
  <c r="B45"/>
  <c r="B58"/>
  <c r="C195"/>
  <c r="D6"/>
  <c r="C200"/>
  <c r="D7"/>
  <c r="C201"/>
  <c r="D8"/>
  <c r="C202"/>
  <c r="D21"/>
  <c r="C203"/>
  <c r="D22"/>
  <c r="C204"/>
  <c r="D23"/>
  <c r="C205"/>
  <c r="D11"/>
  <c r="C209"/>
  <c r="D13"/>
  <c r="D14"/>
  <c r="D17"/>
  <c r="C214"/>
  <c r="D26"/>
  <c r="C220"/>
  <c r="D27"/>
  <c r="C221"/>
  <c r="D33"/>
  <c r="C222"/>
  <c r="D34"/>
  <c r="C225"/>
  <c r="C227"/>
  <c r="C229"/>
  <c r="C231"/>
  <c r="B9"/>
  <c r="B15"/>
  <c r="B18"/>
  <c r="C9"/>
  <c r="C15"/>
  <c r="C18"/>
  <c r="D18"/>
  <c r="D9"/>
  <c r="D5"/>
  <c r="C232"/>
  <c r="C216"/>
  <c r="B36"/>
  <c r="B28"/>
  <c r="B24"/>
  <c r="B30"/>
  <c r="B38"/>
  <c r="C36"/>
  <c r="C28"/>
  <c r="C24"/>
  <c r="C30"/>
  <c r="C38"/>
  <c r="D38"/>
  <c r="D36"/>
  <c r="D35"/>
  <c r="D30"/>
  <c r="D28"/>
  <c r="D24"/>
  <c r="C145"/>
  <c r="C135"/>
  <c r="C137"/>
  <c r="C138"/>
  <c r="C139"/>
  <c r="C140"/>
  <c r="C142"/>
  <c r="C143"/>
  <c r="C149"/>
  <c r="C157"/>
  <c r="C168"/>
  <c r="C170"/>
  <c r="B62"/>
  <c r="C172"/>
  <c r="C174"/>
  <c r="C159"/>
  <c r="C102"/>
  <c r="C79"/>
  <c r="C87"/>
  <c r="C98"/>
  <c r="C100"/>
  <c r="C104"/>
  <c r="C89"/>
  <c r="D15"/>
  <c r="H3" i="3"/>
  <c r="C43"/>
  <c r="C22"/>
  <c r="C24"/>
  <c r="B22"/>
  <c r="B24"/>
  <c r="C39"/>
  <c r="C47"/>
  <c r="C9"/>
  <c r="C13"/>
  <c r="C16"/>
  <c r="B9"/>
  <c r="B11"/>
  <c r="B12"/>
  <c r="B13"/>
  <c r="B16"/>
  <c r="C27"/>
  <c r="B30"/>
  <c r="B32"/>
  <c r="C30"/>
  <c r="C32"/>
  <c r="D32"/>
  <c r="D30"/>
  <c r="D29"/>
  <c r="D28"/>
  <c r="D27"/>
  <c r="D24"/>
  <c r="D22"/>
  <c r="D21"/>
  <c r="D20"/>
  <c r="D19"/>
  <c r="D16"/>
  <c r="D15"/>
  <c r="D13"/>
  <c r="D12"/>
  <c r="D11"/>
  <c r="D9"/>
  <c r="D8"/>
  <c r="D7"/>
  <c r="D6"/>
  <c r="D5"/>
</calcChain>
</file>

<file path=xl/sharedStrings.xml><?xml version="1.0" encoding="utf-8"?>
<sst xmlns="http://schemas.openxmlformats.org/spreadsheetml/2006/main" count="239" uniqueCount="118">
  <si>
    <t>Perdida Cambiaria</t>
    <phoneticPr fontId="1" type="noConversion"/>
  </si>
  <si>
    <t>Clientes 20X1</t>
    <phoneticPr fontId="1" type="noConversion"/>
  </si>
  <si>
    <t>Clientes del negocio adquirido</t>
    <phoneticPr fontId="1" type="noConversion"/>
  </si>
  <si>
    <t>Clientes 20x2</t>
    <phoneticPr fontId="1" type="noConversion"/>
  </si>
  <si>
    <t>Movimiento de CXC</t>
    <phoneticPr fontId="1" type="noConversion"/>
  </si>
  <si>
    <t>Ventas del periodo</t>
    <phoneticPr fontId="1" type="noConversion"/>
  </si>
  <si>
    <t>Fluctuación cambiaria derivada de las ventas</t>
    <phoneticPr fontId="1" type="noConversion"/>
  </si>
  <si>
    <t>Cobros de clientes</t>
    <phoneticPr fontId="1" type="noConversion"/>
  </si>
  <si>
    <t>Proveedores 20X1</t>
    <phoneticPr fontId="1" type="noConversion"/>
  </si>
  <si>
    <t>Proveedores negocio adquirido</t>
    <phoneticPr fontId="1" type="noConversion"/>
  </si>
  <si>
    <t>Proveedores 20X2</t>
    <phoneticPr fontId="1" type="noConversion"/>
  </si>
  <si>
    <t>Movimiento CXC</t>
    <phoneticPr fontId="1" type="noConversion"/>
  </si>
  <si>
    <t>Inventarios 20X1</t>
    <phoneticPr fontId="1" type="noConversion"/>
  </si>
  <si>
    <t>Inventarios negocio adquirido</t>
    <phoneticPr fontId="1" type="noConversion"/>
  </si>
  <si>
    <t>Inventarios 20X2</t>
    <phoneticPr fontId="1" type="noConversion"/>
  </si>
  <si>
    <t>Movimiento Inventarios</t>
    <phoneticPr fontId="1" type="noConversion"/>
  </si>
  <si>
    <t>Costo de ventas</t>
    <phoneticPr fontId="1" type="noConversion"/>
  </si>
  <si>
    <t>Movimiento en inventarios total</t>
    <phoneticPr fontId="1" type="noConversion"/>
  </si>
  <si>
    <t>Pagos a proveedores de Inventarios</t>
    <phoneticPr fontId="1" type="noConversion"/>
  </si>
  <si>
    <t>Pagos en efectivo</t>
    <phoneticPr fontId="1" type="noConversion"/>
  </si>
  <si>
    <t>Decremento</t>
    <phoneticPr fontId="1" type="noConversion"/>
  </si>
  <si>
    <t>Decremento</t>
    <phoneticPr fontId="1" type="noConversion"/>
  </si>
  <si>
    <t>Venta de inventario</t>
    <phoneticPr fontId="1" type="noConversion"/>
  </si>
  <si>
    <t>Incremento</t>
    <phoneticPr fontId="1" type="noConversion"/>
  </si>
  <si>
    <t>Crédito Mercantil</t>
    <phoneticPr fontId="1" type="noConversion"/>
  </si>
  <si>
    <t>Depreciación Acumulada</t>
    <phoneticPr fontId="1" type="noConversion"/>
  </si>
  <si>
    <t>Pagos a empleados y otros proveedores de bienes y servicios</t>
    <phoneticPr fontId="1" type="noConversion"/>
  </si>
  <si>
    <t>Pago por impuestos a la utilidad</t>
    <phoneticPr fontId="1" type="noConversion"/>
  </si>
  <si>
    <t>Flujos netos de efectivo de actividades de operación</t>
    <phoneticPr fontId="1" type="noConversion"/>
  </si>
  <si>
    <t>Actividades de inversión</t>
    <phoneticPr fontId="1" type="noConversion"/>
  </si>
  <si>
    <t xml:space="preserve">Negocio adquirido </t>
    <phoneticPr fontId="1" type="noConversion"/>
  </si>
  <si>
    <t>Intereses cobrados</t>
    <phoneticPr fontId="1" type="noConversion"/>
  </si>
  <si>
    <t>Dividendos cobrados</t>
    <phoneticPr fontId="1" type="noConversion"/>
  </si>
  <si>
    <t>Adquisición de PPE</t>
    <phoneticPr fontId="1" type="noConversion"/>
  </si>
  <si>
    <t>Cobros por venta de PPE</t>
    <phoneticPr fontId="1" type="noConversion"/>
  </si>
  <si>
    <t>Total de pasivo y capital contable</t>
    <phoneticPr fontId="1" type="noConversion"/>
  </si>
  <si>
    <t>20X2</t>
    <phoneticPr fontId="1" type="noConversion"/>
  </si>
  <si>
    <t>20X1</t>
    <phoneticPr fontId="1" type="noConversion"/>
  </si>
  <si>
    <t>Propiedad planta y equipo</t>
    <phoneticPr fontId="1" type="noConversion"/>
  </si>
  <si>
    <t>Ventas</t>
    <phoneticPr fontId="1" type="noConversion"/>
  </si>
  <si>
    <t>Costo de ventas</t>
    <phoneticPr fontId="1" type="noConversion"/>
  </si>
  <si>
    <t>Utilidad Bruta</t>
    <phoneticPr fontId="1" type="noConversion"/>
  </si>
  <si>
    <t>Gastos de operación</t>
    <phoneticPr fontId="1" type="noConversion"/>
  </si>
  <si>
    <t>Resultado integral de financiamiento</t>
    <phoneticPr fontId="1" type="noConversion"/>
  </si>
  <si>
    <t>Intereses a cargo</t>
    <phoneticPr fontId="1" type="noConversion"/>
  </si>
  <si>
    <t>intereses a favor</t>
    <phoneticPr fontId="1" type="noConversion"/>
  </si>
  <si>
    <t>Pérdida cambiaria</t>
    <phoneticPr fontId="1" type="noConversion"/>
  </si>
  <si>
    <t>Dividendos recibidos</t>
    <phoneticPr fontId="1" type="noConversion"/>
  </si>
  <si>
    <t>Utilidad antes de impuestos</t>
    <phoneticPr fontId="1" type="noConversion"/>
  </si>
  <si>
    <t>Impuestos a la utilidad</t>
    <phoneticPr fontId="1" type="noConversion"/>
  </si>
  <si>
    <t>Utilidad neta</t>
    <phoneticPr fontId="1" type="noConversion"/>
  </si>
  <si>
    <t xml:space="preserve">La comercial SA de CV </t>
    <phoneticPr fontId="1" type="noConversion"/>
  </si>
  <si>
    <t>Efectivo</t>
    <phoneticPr fontId="1" type="noConversion"/>
  </si>
  <si>
    <t>Instrumentos Financieros disponibles para la venta</t>
    <phoneticPr fontId="1" type="noConversion"/>
  </si>
  <si>
    <t>Cuentas por cobrar</t>
    <phoneticPr fontId="1" type="noConversion"/>
  </si>
  <si>
    <t>Inventarios</t>
    <phoneticPr fontId="1" type="noConversion"/>
  </si>
  <si>
    <t>Inversión permanente en acciones</t>
    <phoneticPr fontId="1" type="noConversion"/>
  </si>
  <si>
    <t>Costo de adquicisión</t>
    <phoneticPr fontId="1" type="noConversion"/>
  </si>
  <si>
    <t>Depreciación acumulada neta</t>
    <phoneticPr fontId="1" type="noConversion"/>
  </si>
  <si>
    <t>Crédito Mercantil</t>
    <phoneticPr fontId="1" type="noConversion"/>
  </si>
  <si>
    <t>Total Activos</t>
    <phoneticPr fontId="1" type="noConversion"/>
  </si>
  <si>
    <t>Pasivos</t>
    <phoneticPr fontId="1" type="noConversion"/>
  </si>
  <si>
    <t>Intereses por pagar</t>
    <phoneticPr fontId="1" type="noConversion"/>
  </si>
  <si>
    <t>Impuestos por pagar</t>
    <phoneticPr fontId="1" type="noConversion"/>
  </si>
  <si>
    <t xml:space="preserve">Pasivos a corto plazo </t>
    <phoneticPr fontId="1" type="noConversion"/>
  </si>
  <si>
    <t xml:space="preserve">Acreedores a largo plazo </t>
    <phoneticPr fontId="1" type="noConversion"/>
  </si>
  <si>
    <t xml:space="preserve">Arrendamiento financiero </t>
    <phoneticPr fontId="1" type="noConversion"/>
  </si>
  <si>
    <t xml:space="preserve">Total de pasivos </t>
    <phoneticPr fontId="1" type="noConversion"/>
  </si>
  <si>
    <t>Capital Contable</t>
    <phoneticPr fontId="1" type="noConversion"/>
  </si>
  <si>
    <t xml:space="preserve">Capital Social </t>
    <phoneticPr fontId="1" type="noConversion"/>
  </si>
  <si>
    <t>Utilidades Acumuladas</t>
    <phoneticPr fontId="1" type="noConversion"/>
  </si>
  <si>
    <t>Utilidad Neta</t>
    <phoneticPr fontId="1" type="noConversion"/>
  </si>
  <si>
    <t xml:space="preserve">Total de capital contable </t>
    <phoneticPr fontId="1" type="noConversion"/>
  </si>
  <si>
    <t>Pagos anticipados</t>
    <phoneticPr fontId="1" type="noConversion"/>
  </si>
  <si>
    <t>Bonos por pagar</t>
    <phoneticPr fontId="1" type="noConversion"/>
  </si>
  <si>
    <t>Dividendos cobrados</t>
    <phoneticPr fontId="1" type="noConversion"/>
  </si>
  <si>
    <t>Suma</t>
    <phoneticPr fontId="1" type="noConversion"/>
  </si>
  <si>
    <t>Partidas relacionadas con actividades de inversión</t>
    <phoneticPr fontId="1" type="noConversion"/>
  </si>
  <si>
    <t>Partidas relacionadas con actividades de Financiamiento</t>
    <phoneticPr fontId="1" type="noConversion"/>
  </si>
  <si>
    <t>Incremento en cuentas por cobrar y otros</t>
    <phoneticPr fontId="1" type="noConversion"/>
  </si>
  <si>
    <t>Disminución de inventarios</t>
    <phoneticPr fontId="1" type="noConversion"/>
  </si>
  <si>
    <t>Disminución de proveedores</t>
    <phoneticPr fontId="1" type="noConversion"/>
  </si>
  <si>
    <t>Impuestos a la utilidad pagados</t>
    <phoneticPr fontId="1" type="noConversion"/>
  </si>
  <si>
    <t>Estado de Resultados del 1 de enero al 31 de diciembre de 20X2</t>
    <phoneticPr fontId="1" type="noConversion"/>
  </si>
  <si>
    <t>Dividendos</t>
    <phoneticPr fontId="1" type="noConversion"/>
  </si>
  <si>
    <t>Utilidad por venta de AF</t>
    <phoneticPr fontId="1" type="noConversion"/>
  </si>
  <si>
    <t>Flujos netos de efectivo de actividades de inversión</t>
    <phoneticPr fontId="1" type="noConversion"/>
  </si>
  <si>
    <t>Efectivo excedente para aplicar en actividades de financiamiento</t>
    <phoneticPr fontId="1" type="noConversion"/>
  </si>
  <si>
    <t>Actividades de financiamiento</t>
    <phoneticPr fontId="1" type="noConversion"/>
  </si>
  <si>
    <t>Entrada de efectivo por emisión de capital</t>
    <phoneticPr fontId="1" type="noConversion"/>
  </si>
  <si>
    <t xml:space="preserve">Obtención de prestamos a largo plazo </t>
    <phoneticPr fontId="1" type="noConversion"/>
  </si>
  <si>
    <t>Pago de pasivos derivados de arrendamientos financieros</t>
    <phoneticPr fontId="1" type="noConversion"/>
  </si>
  <si>
    <t>Intereses pagados</t>
    <phoneticPr fontId="1" type="noConversion"/>
  </si>
  <si>
    <t>Dividendos pagados</t>
    <phoneticPr fontId="1" type="noConversion"/>
  </si>
  <si>
    <t>Flujos netos de efectivo de actividades de financiamiento</t>
    <phoneticPr fontId="1" type="noConversion"/>
  </si>
  <si>
    <t>Incremento neto de efectivo y equivalentes de efectivo</t>
    <phoneticPr fontId="1" type="noConversion"/>
  </si>
  <si>
    <t>Efectivo y equivalentes de efectivo al principio del periodo</t>
    <phoneticPr fontId="1" type="noConversion"/>
  </si>
  <si>
    <t>Efectivo y equivalentes de efectivo al final del periodo</t>
    <phoneticPr fontId="1" type="noConversion"/>
  </si>
  <si>
    <t>Método indirecto</t>
    <phoneticPr fontId="1" type="noConversion"/>
  </si>
  <si>
    <t>Utilidad antes de impuestos a la utilidad</t>
    <phoneticPr fontId="1" type="noConversion"/>
  </si>
  <si>
    <t xml:space="preserve">Depreciación </t>
    <phoneticPr fontId="1" type="noConversion"/>
  </si>
  <si>
    <t>Utilidad por venta de PPE</t>
    <phoneticPr fontId="1" type="noConversion"/>
  </si>
  <si>
    <t>Intereses a favor</t>
    <phoneticPr fontId="1" type="noConversion"/>
  </si>
  <si>
    <t xml:space="preserve">La comercial SA de CV </t>
    <phoneticPr fontId="1" type="noConversion"/>
  </si>
  <si>
    <t>Balances Generales comparativos al 31 de diciembre de 20X1 20X2</t>
    <phoneticPr fontId="1" type="noConversion"/>
  </si>
  <si>
    <t>Diferencias</t>
    <phoneticPr fontId="1" type="noConversion"/>
  </si>
  <si>
    <t>Activos</t>
    <phoneticPr fontId="1" type="noConversion"/>
  </si>
  <si>
    <t>Activos Circulantes</t>
    <phoneticPr fontId="1" type="noConversion"/>
  </si>
  <si>
    <t>Propiedad planta y equipo Neto</t>
    <phoneticPr fontId="1" type="noConversion"/>
  </si>
  <si>
    <t>Proveedores</t>
    <phoneticPr fontId="1" type="noConversion"/>
  </si>
  <si>
    <t>Pasivos a largo plazo</t>
    <phoneticPr fontId="1" type="noConversion"/>
  </si>
  <si>
    <t>Depreciación</t>
    <phoneticPr fontId="1" type="noConversion"/>
  </si>
  <si>
    <t>Otros Ingresos y gastos</t>
    <phoneticPr fontId="1" type="noConversion"/>
  </si>
  <si>
    <t>Estado de flujos de efectivo del 1 de enero al31 de diciembre 20X2</t>
    <phoneticPr fontId="1" type="noConversion"/>
  </si>
  <si>
    <t>Método directo</t>
    <phoneticPr fontId="1" type="noConversion"/>
  </si>
  <si>
    <t>Actividades de operación</t>
    <phoneticPr fontId="1" type="noConversion"/>
  </si>
  <si>
    <t>Cobros a clientes</t>
    <phoneticPr fontId="1" type="noConversion"/>
  </si>
  <si>
    <t>Pagos a proveedores</t>
    <phoneticPr fontId="1" type="noConversion"/>
  </si>
</sst>
</file>

<file path=xl/styles.xml><?xml version="1.0" encoding="utf-8"?>
<styleSheet xmlns="http://schemas.openxmlformats.org/spreadsheetml/2006/main">
  <numFmts count="3">
    <numFmt numFmtId="164" formatCode="#,##0.00"/>
    <numFmt numFmtId="165" formatCode="#,##0.00"/>
    <numFmt numFmtId="166" formatCode="#,##0.00"/>
  </numFmts>
  <fonts count="6">
    <font>
      <sz val="10"/>
      <name val="Verdana"/>
    </font>
    <font>
      <sz val="8"/>
      <name val="Verdana"/>
    </font>
    <font>
      <b/>
      <i/>
      <sz val="9"/>
      <name val="Verdana"/>
    </font>
    <font>
      <sz val="9"/>
      <name val="Verdana"/>
    </font>
    <font>
      <b/>
      <sz val="9"/>
      <name val="Verdana"/>
    </font>
    <font>
      <i/>
      <sz val="9"/>
      <name val="Verdana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3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right"/>
    </xf>
    <xf numFmtId="164" fontId="3" fillId="0" borderId="1" xfId="0" applyNumberFormat="1" applyFont="1" applyBorder="1"/>
    <xf numFmtId="164" fontId="3" fillId="0" borderId="2" xfId="0" applyNumberFormat="1" applyFont="1" applyBorder="1"/>
    <xf numFmtId="0" fontId="2" fillId="0" borderId="0" xfId="0" applyFont="1" applyAlignment="1">
      <alignment wrapText="1"/>
    </xf>
    <xf numFmtId="0" fontId="4" fillId="0" borderId="0" xfId="0" applyFont="1" applyAlignment="1">
      <alignment horizontal="left"/>
    </xf>
    <xf numFmtId="0" fontId="5" fillId="0" borderId="0" xfId="0" applyFont="1"/>
    <xf numFmtId="164" fontId="3" fillId="0" borderId="0" xfId="0" applyNumberFormat="1" applyFont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164" fontId="0" fillId="0" borderId="0" xfId="0" applyNumberFormat="1"/>
    <xf numFmtId="0" fontId="2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3" fillId="2" borderId="0" xfId="0" applyFont="1" applyFill="1"/>
    <xf numFmtId="0" fontId="4" fillId="2" borderId="0" xfId="0" applyFont="1" applyFill="1" applyAlignment="1">
      <alignment horizontal="center"/>
    </xf>
    <xf numFmtId="0" fontId="4" fillId="2" borderId="0" xfId="0" applyFont="1" applyFill="1"/>
    <xf numFmtId="164" fontId="3" fillId="2" borderId="0" xfId="0" applyNumberFormat="1" applyFont="1" applyFill="1"/>
    <xf numFmtId="0" fontId="3" fillId="2" borderId="0" xfId="0" applyFont="1" applyFill="1" applyAlignment="1">
      <alignment wrapText="1"/>
    </xf>
    <xf numFmtId="0" fontId="3" fillId="2" borderId="0" xfId="0" applyFont="1" applyFill="1" applyAlignment="1">
      <alignment horizontal="right"/>
    </xf>
    <xf numFmtId="164" fontId="3" fillId="2" borderId="1" xfId="0" applyNumberFormat="1" applyFont="1" applyFill="1" applyBorder="1"/>
    <xf numFmtId="164" fontId="3" fillId="2" borderId="2" xfId="0" applyNumberFormat="1" applyFont="1" applyFill="1" applyBorder="1"/>
    <xf numFmtId="164" fontId="3" fillId="2" borderId="0" xfId="0" applyNumberFormat="1" applyFont="1" applyFill="1" applyBorder="1"/>
    <xf numFmtId="0" fontId="2" fillId="2" borderId="0" xfId="0" applyFont="1" applyFill="1" applyAlignment="1">
      <alignment wrapText="1"/>
    </xf>
    <xf numFmtId="164" fontId="3" fillId="2" borderId="3" xfId="0" applyNumberFormat="1" applyFont="1" applyFill="1" applyBorder="1"/>
    <xf numFmtId="164" fontId="3" fillId="2" borderId="4" xfId="0" applyNumberFormat="1" applyFont="1" applyFill="1" applyBorder="1"/>
    <xf numFmtId="164" fontId="3" fillId="2" borderId="5" xfId="0" applyNumberFormat="1" applyFont="1" applyFill="1" applyBorder="1"/>
    <xf numFmtId="165" fontId="3" fillId="2" borderId="1" xfId="0" applyNumberFormat="1" applyFont="1" applyFill="1" applyBorder="1"/>
    <xf numFmtId="165" fontId="3" fillId="2" borderId="2" xfId="0" applyNumberFormat="1" applyFont="1" applyFill="1" applyBorder="1"/>
    <xf numFmtId="166" fontId="3" fillId="2" borderId="1" xfId="0" applyNumberFormat="1" applyFont="1" applyFill="1" applyBorder="1"/>
    <xf numFmtId="166" fontId="3" fillId="2" borderId="2" xfId="0" applyNumberFormat="1" applyFont="1" applyFill="1" applyBorder="1"/>
    <xf numFmtId="166" fontId="3" fillId="2" borderId="0" xfId="0" applyNumberFormat="1" applyFont="1" applyFill="1"/>
    <xf numFmtId="166" fontId="3" fillId="2" borderId="5" xfId="0" applyNumberFormat="1" applyFont="1" applyFill="1" applyBorder="1"/>
    <xf numFmtId="0" fontId="5" fillId="2" borderId="0" xfId="0" applyFont="1" applyFill="1"/>
    <xf numFmtId="0" fontId="4" fillId="2" borderId="0" xfId="0" applyFont="1" applyFill="1" applyAlignment="1">
      <alignment horizontal="left"/>
    </xf>
  </cellXfs>
  <cellStyles count="1">
    <cellStyle name="Normal" xfId="0" builtinId="0"/>
  </cellStyles>
  <dxfs count="1">
    <dxf>
      <font>
        <condense val="0"/>
        <extend val="0"/>
        <color indexed="25"/>
      </font>
    </dxf>
  </dxf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"/>
  <sheetViews>
    <sheetView showRuler="0" view="pageLayout" workbookViewId="0">
      <selection sqref="A1:A4"/>
    </sheetView>
  </sheetViews>
  <sheetFormatPr baseColWidth="10" defaultRowHeight="13"/>
  <sheetData/>
  <phoneticPr fontId="1" type="noConversion"/>
  <pageMargins left="0.75" right="0.75" top="1" bottom="1" header="0.5" footer="0.5"/>
  <pageSetup paperSize="10" orientation="portrait" horizontalDpi="4294967292" verticalDpi="4294967292"/>
  <extLst>
    <ext xmlns:mx="http://schemas.microsoft.com/office/mac/excel/2008/main" uri="http://schemas.microsoft.com/office/mac/excel/2008/main">
      <mx:PLV Mode="1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D232"/>
  <sheetViews>
    <sheetView tabSelected="1" showRuler="0" view="pageLayout" zoomScale="150" workbookViewId="0">
      <selection activeCell="B124" sqref="B124"/>
    </sheetView>
  </sheetViews>
  <sheetFormatPr baseColWidth="10" defaultRowHeight="12"/>
  <cols>
    <col min="1" max="1" width="31.7109375" style="17" customWidth="1"/>
    <col min="2" max="2" width="10.7109375" style="17"/>
    <col min="3" max="3" width="14.28515625" style="17" customWidth="1"/>
    <col min="4" max="4" width="10.7109375" style="17"/>
    <col min="5" max="16384" width="10.7109375" style="1"/>
  </cols>
  <sheetData>
    <row r="1" spans="1:4">
      <c r="A1" s="15" t="s">
        <v>103</v>
      </c>
      <c r="B1" s="15"/>
      <c r="C1" s="15"/>
      <c r="D1" s="15"/>
    </row>
    <row r="2" spans="1:4">
      <c r="A2" s="16" t="s">
        <v>104</v>
      </c>
      <c r="B2" s="16"/>
      <c r="C2" s="16"/>
      <c r="D2" s="16"/>
    </row>
    <row r="3" spans="1:4">
      <c r="B3" s="18" t="s">
        <v>36</v>
      </c>
      <c r="C3" s="18" t="s">
        <v>37</v>
      </c>
      <c r="D3" s="18" t="s">
        <v>105</v>
      </c>
    </row>
    <row r="4" spans="1:4">
      <c r="A4" s="19" t="s">
        <v>106</v>
      </c>
    </row>
    <row r="5" spans="1:4">
      <c r="A5" s="17" t="s">
        <v>52</v>
      </c>
      <c r="B5" s="20">
        <v>230</v>
      </c>
      <c r="C5" s="20">
        <v>160</v>
      </c>
      <c r="D5" s="20">
        <f>B5-C5</f>
        <v>70</v>
      </c>
    </row>
    <row r="6" spans="1:4" ht="24">
      <c r="A6" s="21" t="s">
        <v>53</v>
      </c>
      <c r="B6" s="20">
        <v>1100</v>
      </c>
      <c r="C6" s="20">
        <v>1100</v>
      </c>
      <c r="D6" s="20">
        <f>B6-C6</f>
        <v>0</v>
      </c>
    </row>
    <row r="7" spans="1:4">
      <c r="A7" s="17" t="s">
        <v>54</v>
      </c>
      <c r="B7" s="20">
        <v>2300</v>
      </c>
      <c r="C7" s="20">
        <v>1700</v>
      </c>
      <c r="D7" s="20">
        <f>B7-C7</f>
        <v>600</v>
      </c>
    </row>
    <row r="8" spans="1:4">
      <c r="A8" s="17" t="s">
        <v>55</v>
      </c>
      <c r="B8" s="20">
        <v>1000</v>
      </c>
      <c r="C8" s="20">
        <v>1950</v>
      </c>
      <c r="D8" s="20">
        <f>B8-C8</f>
        <v>-950</v>
      </c>
    </row>
    <row r="9" spans="1:4">
      <c r="A9" s="22" t="s">
        <v>107</v>
      </c>
      <c r="B9" s="23">
        <f>SUM(B5:B8)</f>
        <v>4630</v>
      </c>
      <c r="C9" s="23">
        <f>SUM(C5:C8)</f>
        <v>4910</v>
      </c>
      <c r="D9" s="23">
        <f>B9-C9</f>
        <v>-280</v>
      </c>
    </row>
    <row r="10" spans="1:4">
      <c r="B10" s="20"/>
      <c r="C10" s="20"/>
      <c r="D10" s="20"/>
    </row>
    <row r="11" spans="1:4">
      <c r="A11" s="17" t="s">
        <v>56</v>
      </c>
      <c r="B11" s="20">
        <v>900</v>
      </c>
      <c r="C11" s="20">
        <v>900</v>
      </c>
      <c r="D11" s="20">
        <f>B11-C11</f>
        <v>0</v>
      </c>
    </row>
    <row r="12" spans="1:4">
      <c r="A12" s="17" t="s">
        <v>38</v>
      </c>
      <c r="B12" s="20"/>
      <c r="C12" s="20"/>
      <c r="D12" s="20"/>
    </row>
    <row r="13" spans="1:4">
      <c r="A13" s="17" t="s">
        <v>57</v>
      </c>
      <c r="B13" s="20">
        <v>3730</v>
      </c>
      <c r="C13" s="20">
        <v>1910</v>
      </c>
      <c r="D13" s="20">
        <f>B13-C13</f>
        <v>1820</v>
      </c>
    </row>
    <row r="14" spans="1:4">
      <c r="A14" s="17" t="s">
        <v>58</v>
      </c>
      <c r="B14" s="20">
        <v>-1450</v>
      </c>
      <c r="C14" s="20">
        <v>-1060</v>
      </c>
      <c r="D14" s="20">
        <f>B14-C14</f>
        <v>-390</v>
      </c>
    </row>
    <row r="15" spans="1:4">
      <c r="A15" s="17" t="s">
        <v>108</v>
      </c>
      <c r="B15" s="23">
        <f>B13+B14</f>
        <v>2280</v>
      </c>
      <c r="C15" s="23">
        <f>C13+C14</f>
        <v>850</v>
      </c>
      <c r="D15" s="23">
        <f t="shared" ref="D15" si="0">B15-C15</f>
        <v>1430</v>
      </c>
    </row>
    <row r="16" spans="1:4">
      <c r="B16" s="20"/>
      <c r="C16" s="20"/>
      <c r="D16" s="20"/>
    </row>
    <row r="17" spans="1:4">
      <c r="A17" s="17" t="s">
        <v>59</v>
      </c>
      <c r="B17" s="20">
        <v>100</v>
      </c>
      <c r="C17" s="20">
        <v>0</v>
      </c>
      <c r="D17" s="20">
        <f>B17-C17</f>
        <v>100</v>
      </c>
    </row>
    <row r="18" spans="1:4" ht="13" thickBot="1">
      <c r="A18" s="19" t="s">
        <v>60</v>
      </c>
      <c r="B18" s="24">
        <f>B9+B11+B15+B17</f>
        <v>7910</v>
      </c>
      <c r="C18" s="24">
        <f>C9+C11+C15+C17</f>
        <v>6660</v>
      </c>
      <c r="D18" s="24">
        <f>B18-C18</f>
        <v>1250</v>
      </c>
    </row>
    <row r="20" spans="1:4">
      <c r="A20" s="19" t="s">
        <v>61</v>
      </c>
    </row>
    <row r="21" spans="1:4">
      <c r="A21" s="17" t="s">
        <v>109</v>
      </c>
      <c r="B21" s="20">
        <v>250</v>
      </c>
      <c r="C21" s="20">
        <v>1890</v>
      </c>
      <c r="D21" s="20">
        <f>B21-C21</f>
        <v>-1640</v>
      </c>
    </row>
    <row r="22" spans="1:4">
      <c r="A22" s="17" t="s">
        <v>62</v>
      </c>
      <c r="B22" s="20">
        <v>230</v>
      </c>
      <c r="C22" s="20">
        <v>100</v>
      </c>
      <c r="D22" s="20">
        <f>B22-C22</f>
        <v>130</v>
      </c>
    </row>
    <row r="23" spans="1:4">
      <c r="A23" s="17" t="s">
        <v>63</v>
      </c>
      <c r="B23" s="20">
        <v>400</v>
      </c>
      <c r="C23" s="20">
        <v>1000</v>
      </c>
      <c r="D23" s="20">
        <f>B23-C23</f>
        <v>-600</v>
      </c>
    </row>
    <row r="24" spans="1:4">
      <c r="A24" s="22" t="s">
        <v>64</v>
      </c>
      <c r="B24" s="23">
        <f>SUM(B21:B23)</f>
        <v>880</v>
      </c>
      <c r="C24" s="23">
        <f>SUM(C21:C23)</f>
        <v>2990</v>
      </c>
      <c r="D24" s="23">
        <f>B24-C24</f>
        <v>-2110</v>
      </c>
    </row>
    <row r="25" spans="1:4">
      <c r="B25" s="20"/>
      <c r="C25" s="20"/>
      <c r="D25" s="20"/>
    </row>
    <row r="26" spans="1:4">
      <c r="A26" s="17" t="s">
        <v>65</v>
      </c>
      <c r="B26" s="20">
        <v>1490</v>
      </c>
      <c r="C26" s="20">
        <v>1040</v>
      </c>
      <c r="D26" s="20">
        <f>B26-C26</f>
        <v>450</v>
      </c>
    </row>
    <row r="27" spans="1:4">
      <c r="A27" s="17" t="s">
        <v>66</v>
      </c>
      <c r="B27" s="20">
        <v>810</v>
      </c>
      <c r="C27" s="20">
        <v>0</v>
      </c>
      <c r="D27" s="20">
        <f>B27-C27</f>
        <v>810</v>
      </c>
    </row>
    <row r="28" spans="1:4">
      <c r="A28" s="22" t="s">
        <v>110</v>
      </c>
      <c r="B28" s="23">
        <f>B26+B27</f>
        <v>2300</v>
      </c>
      <c r="C28" s="23">
        <f>C26+C27</f>
        <v>1040</v>
      </c>
      <c r="D28" s="23">
        <f>B28-C28</f>
        <v>1260</v>
      </c>
    </row>
    <row r="29" spans="1:4">
      <c r="B29" s="20"/>
      <c r="C29" s="20"/>
      <c r="D29" s="20"/>
    </row>
    <row r="30" spans="1:4">
      <c r="A30" s="19" t="s">
        <v>67</v>
      </c>
      <c r="B30" s="23">
        <f>B28+B24</f>
        <v>3180</v>
      </c>
      <c r="C30" s="23">
        <f>C28+C24</f>
        <v>4030</v>
      </c>
      <c r="D30" s="23">
        <f>B30-C30</f>
        <v>-850</v>
      </c>
    </row>
    <row r="31" spans="1:4">
      <c r="B31" s="20"/>
      <c r="C31" s="20"/>
      <c r="D31" s="20"/>
    </row>
    <row r="32" spans="1:4">
      <c r="A32" s="19" t="s">
        <v>68</v>
      </c>
      <c r="B32" s="20"/>
      <c r="C32" s="20"/>
      <c r="D32" s="20"/>
    </row>
    <row r="33" spans="1:4">
      <c r="A33" s="17" t="s">
        <v>69</v>
      </c>
      <c r="B33" s="20">
        <v>1500</v>
      </c>
      <c r="C33" s="20">
        <v>1250</v>
      </c>
      <c r="D33" s="20">
        <f>B33-C33</f>
        <v>250</v>
      </c>
    </row>
    <row r="34" spans="1:4">
      <c r="A34" s="17" t="s">
        <v>70</v>
      </c>
      <c r="B34" s="20">
        <v>180</v>
      </c>
      <c r="C34" s="20">
        <v>1380</v>
      </c>
      <c r="D34" s="20">
        <f>B34-C34</f>
        <v>-1200</v>
      </c>
    </row>
    <row r="35" spans="1:4">
      <c r="A35" s="17" t="s">
        <v>71</v>
      </c>
      <c r="B35" s="20">
        <v>3050</v>
      </c>
      <c r="C35" s="20"/>
      <c r="D35" s="20">
        <f>B35-C35</f>
        <v>3050</v>
      </c>
    </row>
    <row r="36" spans="1:4">
      <c r="A36" s="19" t="s">
        <v>72</v>
      </c>
      <c r="B36" s="23">
        <f>SUM(B33:B35)</f>
        <v>4730</v>
      </c>
      <c r="C36" s="23">
        <f>SUM(C33:C35)</f>
        <v>2630</v>
      </c>
      <c r="D36" s="23">
        <f>B36-C36</f>
        <v>2100</v>
      </c>
    </row>
    <row r="37" spans="1:4">
      <c r="B37" s="20"/>
      <c r="C37" s="20"/>
      <c r="D37" s="20"/>
    </row>
    <row r="38" spans="1:4" ht="13" thickBot="1">
      <c r="A38" s="19" t="s">
        <v>35</v>
      </c>
      <c r="B38" s="24">
        <f>B36+B30</f>
        <v>7910</v>
      </c>
      <c r="C38" s="24">
        <f>C36+C30</f>
        <v>6660</v>
      </c>
      <c r="D38" s="24">
        <f>B38-C38</f>
        <v>1250</v>
      </c>
    </row>
    <row r="40" spans="1:4">
      <c r="A40" s="15" t="s">
        <v>51</v>
      </c>
      <c r="B40" s="15"/>
      <c r="C40" s="15"/>
      <c r="D40" s="15"/>
    </row>
    <row r="41" spans="1:4">
      <c r="A41" s="16" t="s">
        <v>83</v>
      </c>
      <c r="B41" s="16"/>
      <c r="C41" s="16"/>
      <c r="D41" s="16"/>
    </row>
    <row r="43" spans="1:4">
      <c r="A43" s="17" t="s">
        <v>39</v>
      </c>
      <c r="B43" s="20">
        <v>30650</v>
      </c>
    </row>
    <row r="44" spans="1:4">
      <c r="A44" s="17" t="s">
        <v>40</v>
      </c>
      <c r="B44" s="20">
        <v>-25750</v>
      </c>
    </row>
    <row r="45" spans="1:4">
      <c r="A45" s="17" t="s">
        <v>41</v>
      </c>
      <c r="B45" s="23">
        <f>B43+B44</f>
        <v>4900</v>
      </c>
    </row>
    <row r="46" spans="1:4">
      <c r="B46" s="20"/>
    </row>
    <row r="47" spans="1:4">
      <c r="A47" s="17" t="s">
        <v>42</v>
      </c>
      <c r="B47" s="20">
        <v>-820</v>
      </c>
    </row>
    <row r="48" spans="1:4">
      <c r="A48" s="17" t="s">
        <v>111</v>
      </c>
      <c r="B48" s="20">
        <v>-450</v>
      </c>
    </row>
    <row r="49" spans="1:3">
      <c r="A49" s="17" t="s">
        <v>112</v>
      </c>
      <c r="B49" s="20">
        <v>10</v>
      </c>
    </row>
    <row r="50" spans="1:3">
      <c r="B50" s="20"/>
    </row>
    <row r="51" spans="1:3">
      <c r="A51" s="17" t="s">
        <v>43</v>
      </c>
      <c r="B51" s="20"/>
    </row>
    <row r="52" spans="1:3">
      <c r="A52" s="17" t="s">
        <v>44</v>
      </c>
      <c r="B52" s="20">
        <v>-400</v>
      </c>
    </row>
    <row r="53" spans="1:3">
      <c r="A53" s="17" t="s">
        <v>45</v>
      </c>
      <c r="B53" s="20">
        <v>50</v>
      </c>
    </row>
    <row r="54" spans="1:3">
      <c r="A54" s="17" t="s">
        <v>46</v>
      </c>
      <c r="B54" s="20">
        <v>-40</v>
      </c>
    </row>
    <row r="55" spans="1:3">
      <c r="B55" s="20"/>
    </row>
    <row r="56" spans="1:3">
      <c r="A56" s="17" t="s">
        <v>47</v>
      </c>
      <c r="B56" s="20">
        <v>100</v>
      </c>
    </row>
    <row r="57" spans="1:3">
      <c r="B57" s="20"/>
    </row>
    <row r="58" spans="1:3">
      <c r="A58" s="17" t="s">
        <v>48</v>
      </c>
      <c r="B58" s="23">
        <f>B45+B47+B48+B49+B52+B53+B54+B56</f>
        <v>3350</v>
      </c>
    </row>
    <row r="59" spans="1:3">
      <c r="B59" s="20"/>
    </row>
    <row r="60" spans="1:3">
      <c r="A60" s="17" t="s">
        <v>49</v>
      </c>
      <c r="B60" s="20">
        <v>-300</v>
      </c>
    </row>
    <row r="61" spans="1:3">
      <c r="B61" s="20"/>
    </row>
    <row r="62" spans="1:3" ht="13" thickBot="1">
      <c r="A62" s="17" t="s">
        <v>50</v>
      </c>
      <c r="B62" s="24">
        <f>B58-B60</f>
        <v>3650</v>
      </c>
    </row>
    <row r="63" spans="1:3" ht="13" thickTop="1">
      <c r="C63" s="25"/>
    </row>
    <row r="64" spans="1:3" ht="13" thickTop="1">
      <c r="C64" s="25"/>
    </row>
    <row r="65" spans="1:4" ht="13" thickTop="1">
      <c r="C65" s="25"/>
    </row>
    <row r="69" spans="1:4">
      <c r="A69" s="15" t="s">
        <v>103</v>
      </c>
      <c r="B69" s="15"/>
      <c r="C69" s="15"/>
      <c r="D69" s="15"/>
    </row>
    <row r="70" spans="1:4">
      <c r="A70" s="16" t="s">
        <v>113</v>
      </c>
      <c r="B70" s="16"/>
      <c r="C70" s="16"/>
      <c r="D70" s="16"/>
    </row>
    <row r="71" spans="1:4">
      <c r="A71" s="16" t="s">
        <v>114</v>
      </c>
      <c r="B71" s="16"/>
      <c r="C71" s="16"/>
      <c r="D71" s="16"/>
    </row>
    <row r="73" spans="1:4">
      <c r="A73" s="19" t="s">
        <v>115</v>
      </c>
    </row>
    <row r="75" spans="1:4">
      <c r="A75" s="17" t="s">
        <v>116</v>
      </c>
      <c r="C75" s="20">
        <v>30110</v>
      </c>
    </row>
    <row r="76" spans="1:4">
      <c r="A76" s="17" t="s">
        <v>117</v>
      </c>
      <c r="C76" s="20">
        <v>-26440</v>
      </c>
    </row>
    <row r="77" spans="1:4" ht="24">
      <c r="A77" s="21" t="s">
        <v>26</v>
      </c>
      <c r="C77" s="20">
        <v>-820</v>
      </c>
    </row>
    <row r="78" spans="1:4">
      <c r="A78" s="17" t="s">
        <v>27</v>
      </c>
      <c r="C78" s="20">
        <v>-900</v>
      </c>
    </row>
    <row r="79" spans="1:4" ht="24">
      <c r="A79" s="26" t="s">
        <v>28</v>
      </c>
      <c r="C79" s="27">
        <f>SUM(C75:C78)</f>
        <v>1950</v>
      </c>
    </row>
    <row r="80" spans="1:4">
      <c r="C80" s="20"/>
    </row>
    <row r="81" spans="1:3">
      <c r="A81" s="19" t="s">
        <v>29</v>
      </c>
      <c r="C81" s="20"/>
    </row>
    <row r="82" spans="1:3">
      <c r="A82" s="17" t="s">
        <v>30</v>
      </c>
      <c r="C82" s="20">
        <v>-650</v>
      </c>
    </row>
    <row r="83" spans="1:3">
      <c r="A83" s="17" t="s">
        <v>31</v>
      </c>
      <c r="C83" s="20">
        <v>50</v>
      </c>
    </row>
    <row r="84" spans="1:3">
      <c r="A84" s="17" t="s">
        <v>32</v>
      </c>
      <c r="C84" s="20">
        <v>100</v>
      </c>
    </row>
    <row r="85" spans="1:3">
      <c r="A85" s="17" t="s">
        <v>33</v>
      </c>
      <c r="C85" s="20">
        <v>-350</v>
      </c>
    </row>
    <row r="86" spans="1:3">
      <c r="A86" s="17" t="s">
        <v>34</v>
      </c>
      <c r="C86" s="20">
        <v>30</v>
      </c>
    </row>
    <row r="87" spans="1:3" ht="24">
      <c r="A87" s="26" t="s">
        <v>86</v>
      </c>
      <c r="C87" s="27">
        <f>SUM(C82:C86)</f>
        <v>-820</v>
      </c>
    </row>
    <row r="88" spans="1:3">
      <c r="C88" s="20"/>
    </row>
    <row r="89" spans="1:3" ht="24">
      <c r="A89" s="26" t="s">
        <v>87</v>
      </c>
      <c r="C89" s="20">
        <f>C79-C87</f>
        <v>2770</v>
      </c>
    </row>
    <row r="90" spans="1:3">
      <c r="C90" s="20"/>
    </row>
    <row r="91" spans="1:3">
      <c r="A91" s="19" t="s">
        <v>88</v>
      </c>
      <c r="C91" s="20"/>
    </row>
    <row r="92" spans="1:3">
      <c r="C92" s="20"/>
    </row>
    <row r="93" spans="1:3">
      <c r="A93" s="17" t="s">
        <v>89</v>
      </c>
      <c r="C93" s="20">
        <v>250</v>
      </c>
    </row>
    <row r="94" spans="1:3">
      <c r="A94" s="17" t="s">
        <v>90</v>
      </c>
      <c r="C94" s="20">
        <v>250</v>
      </c>
    </row>
    <row r="95" spans="1:3" ht="24">
      <c r="A95" s="21" t="s">
        <v>91</v>
      </c>
      <c r="C95" s="20">
        <v>-90</v>
      </c>
    </row>
    <row r="96" spans="1:3">
      <c r="A96" s="17" t="s">
        <v>92</v>
      </c>
      <c r="C96" s="20">
        <v>-270</v>
      </c>
    </row>
    <row r="97" spans="1:3">
      <c r="A97" s="17" t="s">
        <v>93</v>
      </c>
      <c r="C97" s="20">
        <v>-1200</v>
      </c>
    </row>
    <row r="98" spans="1:3" ht="24">
      <c r="A98" s="26" t="s">
        <v>94</v>
      </c>
      <c r="C98" s="27">
        <f>SUM(C93:C97)</f>
        <v>-1060</v>
      </c>
    </row>
    <row r="99" spans="1:3">
      <c r="C99" s="20"/>
    </row>
    <row r="100" spans="1:3" ht="24">
      <c r="A100" s="26" t="s">
        <v>95</v>
      </c>
      <c r="C100" s="20">
        <f>C79+C87+C98</f>
        <v>70</v>
      </c>
    </row>
    <row r="101" spans="1:3">
      <c r="C101" s="20"/>
    </row>
    <row r="102" spans="1:3" ht="24">
      <c r="A102" s="26" t="s">
        <v>96</v>
      </c>
      <c r="C102" s="28">
        <f>C5</f>
        <v>160</v>
      </c>
    </row>
    <row r="103" spans="1:3">
      <c r="C103" s="20"/>
    </row>
    <row r="104" spans="1:3" ht="25" thickBot="1">
      <c r="A104" s="26" t="s">
        <v>97</v>
      </c>
      <c r="C104" s="29">
        <f>C100+C102</f>
        <v>230</v>
      </c>
    </row>
    <row r="105" spans="1:3" ht="13" thickTop="1"/>
    <row r="106" spans="1:3">
      <c r="A106" s="19" t="s">
        <v>7</v>
      </c>
    </row>
    <row r="108" spans="1:3">
      <c r="A108" s="17" t="s">
        <v>1</v>
      </c>
      <c r="B108" s="20">
        <f>C7</f>
        <v>1700</v>
      </c>
    </row>
    <row r="109" spans="1:3">
      <c r="A109" s="17" t="s">
        <v>2</v>
      </c>
      <c r="B109" s="17">
        <v>100</v>
      </c>
    </row>
    <row r="110" spans="1:3">
      <c r="A110" s="17" t="s">
        <v>3</v>
      </c>
      <c r="B110" s="20">
        <f>-B7</f>
        <v>-2300</v>
      </c>
    </row>
    <row r="111" spans="1:3">
      <c r="A111" s="17" t="s">
        <v>4</v>
      </c>
      <c r="B111" s="30">
        <f>B108+B109+B110</f>
        <v>-500</v>
      </c>
    </row>
    <row r="112" spans="1:3">
      <c r="A112" s="17" t="s">
        <v>5</v>
      </c>
      <c r="B112" s="20">
        <f>B43</f>
        <v>30650</v>
      </c>
    </row>
    <row r="113" spans="1:4">
      <c r="A113" s="17" t="s">
        <v>6</v>
      </c>
      <c r="B113" s="20">
        <f>B54</f>
        <v>-40</v>
      </c>
    </row>
    <row r="114" spans="1:4" ht="13" thickBot="1">
      <c r="B114" s="31">
        <f>B111+B112+B113</f>
        <v>30110</v>
      </c>
    </row>
    <row r="115" spans="1:4">
      <c r="A115" s="19" t="s">
        <v>18</v>
      </c>
    </row>
    <row r="117" spans="1:4">
      <c r="A117" s="17" t="s">
        <v>8</v>
      </c>
      <c r="B117" s="20">
        <f>C21</f>
        <v>1890</v>
      </c>
    </row>
    <row r="118" spans="1:4">
      <c r="A118" s="17" t="s">
        <v>9</v>
      </c>
      <c r="B118" s="17">
        <v>100</v>
      </c>
    </row>
    <row r="119" spans="1:4">
      <c r="A119" s="17" t="s">
        <v>10</v>
      </c>
      <c r="B119" s="20">
        <f>-B21</f>
        <v>-250</v>
      </c>
    </row>
    <row r="120" spans="1:4">
      <c r="A120" s="17" t="s">
        <v>11</v>
      </c>
      <c r="B120" s="30">
        <f>B117+B118+B119</f>
        <v>1740</v>
      </c>
      <c r="C120" s="17" t="s">
        <v>19</v>
      </c>
      <c r="D120" s="17" t="s">
        <v>20</v>
      </c>
    </row>
    <row r="121" spans="1:4">
      <c r="A121" s="17" t="s">
        <v>12</v>
      </c>
      <c r="B121" s="20">
        <f>C8</f>
        <v>1950</v>
      </c>
    </row>
    <row r="122" spans="1:4">
      <c r="A122" s="17" t="s">
        <v>13</v>
      </c>
      <c r="B122" s="17">
        <v>100</v>
      </c>
    </row>
    <row r="123" spans="1:4">
      <c r="A123" s="17" t="s">
        <v>14</v>
      </c>
      <c r="B123" s="20">
        <f>-B8</f>
        <v>-1000</v>
      </c>
    </row>
    <row r="124" spans="1:4">
      <c r="A124" s="17" t="s">
        <v>15</v>
      </c>
      <c r="B124" s="32">
        <f>B121+B122+B123</f>
        <v>1050</v>
      </c>
      <c r="C124" s="17" t="s">
        <v>22</v>
      </c>
      <c r="D124" s="17" t="s">
        <v>23</v>
      </c>
    </row>
    <row r="125" spans="1:4">
      <c r="A125" s="17" t="s">
        <v>16</v>
      </c>
      <c r="B125" s="20">
        <f>-B44</f>
        <v>25750</v>
      </c>
      <c r="C125" s="17" t="s">
        <v>19</v>
      </c>
      <c r="D125" s="17" t="s">
        <v>21</v>
      </c>
    </row>
    <row r="126" spans="1:4" ht="13" thickBot="1">
      <c r="A126" s="17" t="s">
        <v>17</v>
      </c>
      <c r="B126" s="33">
        <f>B125-B124</f>
        <v>24700</v>
      </c>
      <c r="C126" s="34"/>
    </row>
    <row r="127" spans="1:4" ht="3" customHeight="1" thickTop="1" thickBot="1">
      <c r="B127" s="35">
        <f>B126+B120</f>
        <v>26440</v>
      </c>
    </row>
    <row r="128" spans="1:4" ht="13" thickTop="1"/>
    <row r="129" spans="1:4">
      <c r="A129" s="15" t="s">
        <v>103</v>
      </c>
      <c r="B129" s="15"/>
      <c r="C129" s="15"/>
      <c r="D129" s="15"/>
    </row>
    <row r="130" spans="1:4">
      <c r="A130" s="16" t="s">
        <v>113</v>
      </c>
      <c r="B130" s="16"/>
      <c r="C130" s="16"/>
      <c r="D130" s="16"/>
    </row>
    <row r="131" spans="1:4">
      <c r="A131" s="16" t="s">
        <v>98</v>
      </c>
      <c r="B131" s="16"/>
      <c r="C131" s="16"/>
      <c r="D131" s="16"/>
    </row>
    <row r="133" spans="1:4">
      <c r="A133" s="19" t="s">
        <v>115</v>
      </c>
    </row>
    <row r="134" spans="1:4">
      <c r="A134" s="19"/>
    </row>
    <row r="135" spans="1:4">
      <c r="A135" s="19" t="s">
        <v>99</v>
      </c>
      <c r="C135" s="20">
        <f>B58</f>
        <v>3350</v>
      </c>
    </row>
    <row r="136" spans="1:4">
      <c r="A136" s="36" t="s">
        <v>77</v>
      </c>
      <c r="C136" s="20"/>
    </row>
    <row r="137" spans="1:4">
      <c r="A137" s="22" t="s">
        <v>100</v>
      </c>
      <c r="C137" s="20">
        <f>-B48</f>
        <v>450</v>
      </c>
    </row>
    <row r="138" spans="1:4">
      <c r="A138" s="22" t="s">
        <v>101</v>
      </c>
      <c r="C138" s="20">
        <f>-B49</f>
        <v>-10</v>
      </c>
    </row>
    <row r="139" spans="1:4">
      <c r="A139" s="22" t="s">
        <v>102</v>
      </c>
      <c r="C139" s="20">
        <f>-B53</f>
        <v>-50</v>
      </c>
    </row>
    <row r="140" spans="1:4">
      <c r="A140" s="22" t="s">
        <v>75</v>
      </c>
      <c r="C140" s="20">
        <f>-B56</f>
        <v>-100</v>
      </c>
    </row>
    <row r="141" spans="1:4">
      <c r="A141" s="36" t="s">
        <v>78</v>
      </c>
    </row>
    <row r="142" spans="1:4">
      <c r="A142" s="22" t="s">
        <v>44</v>
      </c>
      <c r="C142" s="20">
        <f>-B52</f>
        <v>400</v>
      </c>
    </row>
    <row r="143" spans="1:4">
      <c r="A143" s="37" t="s">
        <v>76</v>
      </c>
      <c r="C143" s="27">
        <f>SUM(C135:C142)</f>
        <v>4040</v>
      </c>
    </row>
    <row r="145" spans="1:3">
      <c r="A145" s="17" t="s">
        <v>79</v>
      </c>
      <c r="C145" s="20">
        <f>D7</f>
        <v>600</v>
      </c>
    </row>
    <row r="146" spans="1:3">
      <c r="A146" s="17" t="s">
        <v>80</v>
      </c>
      <c r="C146" s="20">
        <v>-26440</v>
      </c>
    </row>
    <row r="147" spans="1:3">
      <c r="A147" s="21" t="s">
        <v>81</v>
      </c>
      <c r="C147" s="20">
        <v>-820</v>
      </c>
    </row>
    <row r="148" spans="1:3">
      <c r="A148" s="17" t="s">
        <v>82</v>
      </c>
      <c r="C148" s="20">
        <v>-900</v>
      </c>
    </row>
    <row r="149" spans="1:3" ht="24">
      <c r="A149" s="26" t="s">
        <v>28</v>
      </c>
      <c r="C149" s="27">
        <f>SUM(C145:C148)</f>
        <v>-27560</v>
      </c>
    </row>
    <row r="150" spans="1:3">
      <c r="C150" s="20"/>
    </row>
    <row r="151" spans="1:3">
      <c r="A151" s="19" t="s">
        <v>29</v>
      </c>
      <c r="C151" s="20"/>
    </row>
    <row r="152" spans="1:3">
      <c r="A152" s="17" t="s">
        <v>30</v>
      </c>
      <c r="C152" s="20">
        <v>-650</v>
      </c>
    </row>
    <row r="153" spans="1:3">
      <c r="A153" s="17" t="s">
        <v>31</v>
      </c>
      <c r="C153" s="20">
        <v>50</v>
      </c>
    </row>
    <row r="154" spans="1:3">
      <c r="A154" s="17" t="s">
        <v>32</v>
      </c>
      <c r="C154" s="20">
        <v>100</v>
      </c>
    </row>
    <row r="155" spans="1:3">
      <c r="A155" s="17" t="s">
        <v>33</v>
      </c>
      <c r="C155" s="20">
        <v>-350</v>
      </c>
    </row>
    <row r="156" spans="1:3">
      <c r="A156" s="17" t="s">
        <v>34</v>
      </c>
      <c r="C156" s="20">
        <v>30</v>
      </c>
    </row>
    <row r="157" spans="1:3" ht="24">
      <c r="A157" s="26" t="s">
        <v>86</v>
      </c>
      <c r="C157" s="27">
        <f>SUM(C152:C156)</f>
        <v>-820</v>
      </c>
    </row>
    <row r="158" spans="1:3">
      <c r="C158" s="20"/>
    </row>
    <row r="159" spans="1:3" ht="24">
      <c r="A159" s="26" t="s">
        <v>87</v>
      </c>
      <c r="C159" s="20">
        <f>C149-C157</f>
        <v>-26740</v>
      </c>
    </row>
    <row r="160" spans="1:3">
      <c r="C160" s="20"/>
    </row>
    <row r="161" spans="1:3">
      <c r="A161" s="19" t="s">
        <v>88</v>
      </c>
      <c r="C161" s="20"/>
    </row>
    <row r="162" spans="1:3">
      <c r="C162" s="20"/>
    </row>
    <row r="163" spans="1:3">
      <c r="A163" s="17" t="s">
        <v>89</v>
      </c>
      <c r="C163" s="20">
        <v>250</v>
      </c>
    </row>
    <row r="164" spans="1:3">
      <c r="A164" s="17" t="s">
        <v>90</v>
      </c>
      <c r="C164" s="20">
        <v>250</v>
      </c>
    </row>
    <row r="165" spans="1:3" ht="24">
      <c r="A165" s="21" t="s">
        <v>91</v>
      </c>
      <c r="C165" s="20">
        <v>-90</v>
      </c>
    </row>
    <row r="166" spans="1:3">
      <c r="A166" s="17" t="s">
        <v>92</v>
      </c>
      <c r="C166" s="20">
        <v>-270</v>
      </c>
    </row>
    <row r="167" spans="1:3">
      <c r="A167" s="17" t="s">
        <v>93</v>
      </c>
      <c r="C167" s="20">
        <v>-1200</v>
      </c>
    </row>
    <row r="168" spans="1:3" ht="24">
      <c r="A168" s="26" t="s">
        <v>94</v>
      </c>
      <c r="C168" s="27">
        <f>SUM(C163:C167)</f>
        <v>-1060</v>
      </c>
    </row>
    <row r="169" spans="1:3">
      <c r="C169" s="20"/>
    </row>
    <row r="170" spans="1:3" ht="24">
      <c r="A170" s="26" t="s">
        <v>95</v>
      </c>
      <c r="C170" s="20">
        <f>C149+C157+C168</f>
        <v>-29440</v>
      </c>
    </row>
    <row r="171" spans="1:3">
      <c r="C171" s="20"/>
    </row>
    <row r="172" spans="1:3" ht="24">
      <c r="A172" s="26" t="s">
        <v>96</v>
      </c>
      <c r="C172" s="28">
        <f>B62</f>
        <v>3650</v>
      </c>
    </row>
    <row r="173" spans="1:3">
      <c r="C173" s="20"/>
    </row>
    <row r="174" spans="1:3" ht="25" thickBot="1">
      <c r="A174" s="26" t="s">
        <v>97</v>
      </c>
      <c r="C174" s="29">
        <f>C170+C172</f>
        <v>-25790</v>
      </c>
    </row>
    <row r="189" spans="1:4">
      <c r="A189" s="15" t="s">
        <v>103</v>
      </c>
      <c r="B189" s="15"/>
      <c r="C189" s="15"/>
      <c r="D189" s="15"/>
    </row>
    <row r="190" spans="1:4">
      <c r="A190" s="16" t="s">
        <v>113</v>
      </c>
      <c r="B190" s="16"/>
      <c r="C190" s="16"/>
      <c r="D190" s="16"/>
    </row>
    <row r="191" spans="1:4">
      <c r="A191" s="16" t="s">
        <v>98</v>
      </c>
      <c r="B191" s="16"/>
      <c r="C191" s="16"/>
      <c r="D191" s="16"/>
    </row>
    <row r="193" spans="1:3">
      <c r="A193" s="19" t="s">
        <v>115</v>
      </c>
    </row>
    <row r="194" spans="1:3">
      <c r="A194" s="19"/>
    </row>
    <row r="195" spans="1:3">
      <c r="A195" s="19" t="s">
        <v>99</v>
      </c>
      <c r="C195" s="20">
        <f>B58</f>
        <v>3350</v>
      </c>
    </row>
    <row r="196" spans="1:3">
      <c r="A196" s="36" t="s">
        <v>77</v>
      </c>
      <c r="C196" s="20"/>
    </row>
    <row r="197" spans="1:3">
      <c r="A197" s="22" t="s">
        <v>100</v>
      </c>
      <c r="C197" s="20">
        <f>-B48</f>
        <v>450</v>
      </c>
    </row>
    <row r="198" spans="1:3">
      <c r="A198" s="22" t="s">
        <v>0</v>
      </c>
      <c r="C198" s="20">
        <f>-B54</f>
        <v>40</v>
      </c>
    </row>
    <row r="199" spans="1:3">
      <c r="A199" s="22" t="s">
        <v>85</v>
      </c>
      <c r="C199" s="20">
        <f>-B49</f>
        <v>-10</v>
      </c>
    </row>
    <row r="200" spans="1:3" ht="24">
      <c r="A200" s="21" t="s">
        <v>53</v>
      </c>
      <c r="C200" s="20">
        <f>D6</f>
        <v>0</v>
      </c>
    </row>
    <row r="201" spans="1:3">
      <c r="A201" s="17" t="s">
        <v>54</v>
      </c>
      <c r="C201" s="25">
        <f>-D7</f>
        <v>-600</v>
      </c>
    </row>
    <row r="202" spans="1:3">
      <c r="A202" s="17" t="s">
        <v>55</v>
      </c>
      <c r="C202" s="25">
        <f>-D8</f>
        <v>950</v>
      </c>
    </row>
    <row r="203" spans="1:3">
      <c r="A203" s="17" t="s">
        <v>109</v>
      </c>
      <c r="C203" s="25">
        <f>D21</f>
        <v>-1640</v>
      </c>
    </row>
    <row r="204" spans="1:3">
      <c r="A204" s="17" t="s">
        <v>62</v>
      </c>
      <c r="C204" s="25">
        <f>D22</f>
        <v>130</v>
      </c>
    </row>
    <row r="205" spans="1:3">
      <c r="A205" s="17" t="s">
        <v>63</v>
      </c>
      <c r="C205" s="20">
        <f>D23</f>
        <v>-600</v>
      </c>
    </row>
    <row r="206" spans="1:3" ht="24">
      <c r="A206" s="26" t="s">
        <v>28</v>
      </c>
      <c r="C206" s="27">
        <f>SUM(C195:C205)</f>
        <v>2070</v>
      </c>
    </row>
    <row r="207" spans="1:3">
      <c r="C207" s="20"/>
    </row>
    <row r="208" spans="1:3">
      <c r="A208" s="19" t="s">
        <v>29</v>
      </c>
      <c r="C208" s="20"/>
    </row>
    <row r="209" spans="1:3">
      <c r="A209" s="17" t="s">
        <v>56</v>
      </c>
      <c r="C209" s="20">
        <f>D11</f>
        <v>0</v>
      </c>
    </row>
    <row r="210" spans="1:3">
      <c r="A210" s="17" t="s">
        <v>38</v>
      </c>
      <c r="C210" s="20">
        <f>-D13</f>
        <v>-1820</v>
      </c>
    </row>
    <row r="211" spans="1:3">
      <c r="A211" s="17" t="s">
        <v>25</v>
      </c>
      <c r="C211" s="20">
        <f>D14</f>
        <v>-390</v>
      </c>
    </row>
    <row r="212" spans="1:3">
      <c r="A212" s="17" t="s">
        <v>24</v>
      </c>
      <c r="C212" s="20">
        <f>-D17</f>
        <v>-100</v>
      </c>
    </row>
    <row r="213" spans="1:3">
      <c r="C213" s="20"/>
    </row>
    <row r="214" spans="1:3" ht="24">
      <c r="A214" s="26" t="s">
        <v>86</v>
      </c>
      <c r="C214" s="27">
        <f>SUM(C209:C213)</f>
        <v>-2310</v>
      </c>
    </row>
    <row r="215" spans="1:3">
      <c r="C215" s="20"/>
    </row>
    <row r="216" spans="1:3" ht="24">
      <c r="A216" s="26" t="s">
        <v>87</v>
      </c>
      <c r="C216" s="20">
        <f>C206-C214</f>
        <v>4380</v>
      </c>
    </row>
    <row r="217" spans="1:3">
      <c r="C217" s="20"/>
    </row>
    <row r="218" spans="1:3">
      <c r="A218" s="19" t="s">
        <v>88</v>
      </c>
      <c r="C218" s="20"/>
    </row>
    <row r="219" spans="1:3">
      <c r="C219" s="20"/>
    </row>
    <row r="220" spans="1:3">
      <c r="A220" s="17" t="s">
        <v>65</v>
      </c>
      <c r="C220" s="20">
        <f>D26</f>
        <v>450</v>
      </c>
    </row>
    <row r="221" spans="1:3">
      <c r="A221" s="17" t="s">
        <v>66</v>
      </c>
      <c r="C221" s="20">
        <f>D27</f>
        <v>810</v>
      </c>
    </row>
    <row r="222" spans="1:3">
      <c r="A222" s="17" t="s">
        <v>69</v>
      </c>
      <c r="C222" s="20">
        <f>D33</f>
        <v>250</v>
      </c>
    </row>
    <row r="223" spans="1:3">
      <c r="A223" s="17" t="s">
        <v>84</v>
      </c>
      <c r="C223" s="20">
        <f>D34</f>
        <v>-1200</v>
      </c>
    </row>
    <row r="224" spans="1:3">
      <c r="C224" s="20"/>
    </row>
    <row r="225" spans="1:3" ht="24">
      <c r="A225" s="26" t="s">
        <v>94</v>
      </c>
      <c r="C225" s="27">
        <f>SUM(C220:C224)</f>
        <v>310</v>
      </c>
    </row>
    <row r="226" spans="1:3">
      <c r="C226" s="20"/>
    </row>
    <row r="227" spans="1:3" ht="24">
      <c r="A227" s="26" t="s">
        <v>95</v>
      </c>
      <c r="C227" s="20">
        <f>C206+C214+C225</f>
        <v>70</v>
      </c>
    </row>
    <row r="228" spans="1:3">
      <c r="C228" s="20"/>
    </row>
    <row r="229" spans="1:3" ht="24">
      <c r="A229" s="26" t="s">
        <v>96</v>
      </c>
      <c r="C229" s="28">
        <f>C5</f>
        <v>160</v>
      </c>
    </row>
    <row r="230" spans="1:3">
      <c r="C230" s="20"/>
    </row>
    <row r="231" spans="1:3" ht="25" thickBot="1">
      <c r="A231" s="26" t="s">
        <v>97</v>
      </c>
      <c r="C231" s="29">
        <f>C227+C229</f>
        <v>230</v>
      </c>
    </row>
    <row r="232" spans="1:3" ht="13" thickTop="1">
      <c r="C232" s="20">
        <f>B5-C231</f>
        <v>0</v>
      </c>
    </row>
  </sheetData>
  <mergeCells count="13">
    <mergeCell ref="A1:D1"/>
    <mergeCell ref="A2:D2"/>
    <mergeCell ref="A40:D40"/>
    <mergeCell ref="A41:D41"/>
    <mergeCell ref="A189:D189"/>
    <mergeCell ref="A190:D190"/>
    <mergeCell ref="A191:D191"/>
    <mergeCell ref="A69:D69"/>
    <mergeCell ref="A70:D70"/>
    <mergeCell ref="A71:D71"/>
    <mergeCell ref="A129:D129"/>
    <mergeCell ref="A130:D130"/>
    <mergeCell ref="A131:D131"/>
  </mergeCells>
  <phoneticPr fontId="1" type="noConversion"/>
  <conditionalFormatting sqref="C75:C104 C145:C174 C135:C140 C206:C231 C195:C201">
    <cfRule type="cellIs" dxfId="0" priority="0" stopIfTrue="1" operator="lessThan">
      <formula>1</formula>
    </cfRule>
  </conditionalFormatting>
  <pageMargins left="0.75000000000000011" right="0.75000000000000011" top="0" bottom="0" header="0.5" footer="0.5"/>
  <pageSetup paperSize="10" orientation="portrait" horizontalDpi="4294967292" verticalDpi="4294967292"/>
  <extLst>
    <ext xmlns:mx="http://schemas.microsoft.com/office/mac/excel/2008/main" uri="http://schemas.microsoft.com/office/mac/excel/2008/main">
      <mx:PLV Mode="1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H48"/>
  <sheetViews>
    <sheetView showRuler="0" view="pageLayout" workbookViewId="0">
      <selection activeCell="H3" sqref="H3"/>
    </sheetView>
  </sheetViews>
  <sheetFormatPr baseColWidth="10" defaultRowHeight="13"/>
  <cols>
    <col min="1" max="1" width="25.5703125" bestFit="1" customWidth="1"/>
    <col min="6" max="6" width="37.85546875" bestFit="1" customWidth="1"/>
  </cols>
  <sheetData>
    <row r="1" spans="1:8">
      <c r="A1" s="12" t="s">
        <v>103</v>
      </c>
      <c r="B1" s="12"/>
      <c r="C1" s="12"/>
      <c r="D1" s="12"/>
      <c r="F1" s="3" t="s">
        <v>115</v>
      </c>
    </row>
    <row r="2" spans="1:8">
      <c r="A2" s="13" t="s">
        <v>104</v>
      </c>
      <c r="B2" s="13"/>
      <c r="C2" s="13"/>
      <c r="D2" s="13"/>
      <c r="F2" s="3"/>
    </row>
    <row r="3" spans="1:8">
      <c r="A3" s="1"/>
      <c r="B3" s="2" t="s">
        <v>36</v>
      </c>
      <c r="C3" s="2" t="s">
        <v>37</v>
      </c>
      <c r="D3" s="2" t="s">
        <v>105</v>
      </c>
      <c r="F3" s="3" t="s">
        <v>99</v>
      </c>
      <c r="H3" s="14">
        <f>C47</f>
        <v>134000</v>
      </c>
    </row>
    <row r="4" spans="1:8">
      <c r="A4" s="3" t="s">
        <v>106</v>
      </c>
      <c r="B4" s="1"/>
      <c r="C4" s="1"/>
      <c r="D4" s="1"/>
      <c r="F4" s="10" t="s">
        <v>77</v>
      </c>
    </row>
    <row r="5" spans="1:8">
      <c r="A5" s="1" t="s">
        <v>52</v>
      </c>
      <c r="B5" s="11">
        <v>37000</v>
      </c>
      <c r="C5" s="11">
        <v>49000</v>
      </c>
      <c r="D5" s="11">
        <f>B5-C5</f>
        <v>-12000</v>
      </c>
      <c r="F5" s="5" t="s">
        <v>100</v>
      </c>
    </row>
    <row r="6" spans="1:8" ht="24">
      <c r="A6" s="4" t="s">
        <v>53</v>
      </c>
      <c r="B6" s="11"/>
      <c r="C6" s="11"/>
      <c r="D6" s="11">
        <f>B6-C6</f>
        <v>0</v>
      </c>
      <c r="F6" s="5" t="s">
        <v>101</v>
      </c>
    </row>
    <row r="7" spans="1:8">
      <c r="A7" s="1" t="s">
        <v>54</v>
      </c>
      <c r="B7" s="11">
        <v>26000</v>
      </c>
      <c r="C7" s="11">
        <v>36000</v>
      </c>
      <c r="D7" s="11">
        <f>B7-C7</f>
        <v>-10000</v>
      </c>
      <c r="F7" s="5" t="s">
        <v>102</v>
      </c>
    </row>
    <row r="8" spans="1:8">
      <c r="A8" s="1" t="s">
        <v>73</v>
      </c>
      <c r="B8" s="11">
        <v>6000</v>
      </c>
      <c r="C8" s="11">
        <v>0</v>
      </c>
      <c r="D8" s="11">
        <f>B8-C8</f>
        <v>6000</v>
      </c>
      <c r="F8" s="5" t="s">
        <v>75</v>
      </c>
    </row>
    <row r="9" spans="1:8">
      <c r="A9" s="5" t="s">
        <v>107</v>
      </c>
      <c r="B9" s="6">
        <f>SUM(B5:B8)</f>
        <v>69000</v>
      </c>
      <c r="C9" s="6">
        <f>SUM(C5:C8)</f>
        <v>85000</v>
      </c>
      <c r="D9" s="6">
        <f>B9-C9</f>
        <v>-16000</v>
      </c>
      <c r="F9" s="10" t="s">
        <v>78</v>
      </c>
    </row>
    <row r="10" spans="1:8">
      <c r="A10" s="1" t="s">
        <v>38</v>
      </c>
      <c r="B10" s="11"/>
      <c r="C10" s="11"/>
      <c r="D10" s="11"/>
      <c r="F10" s="5" t="s">
        <v>44</v>
      </c>
    </row>
    <row r="11" spans="1:8">
      <c r="A11" s="1"/>
      <c r="B11" s="11">
        <f>200000+70000+68000</f>
        <v>338000</v>
      </c>
      <c r="C11" s="11"/>
      <c r="D11" s="11">
        <f>B11-C11</f>
        <v>338000</v>
      </c>
      <c r="F11" s="9" t="s">
        <v>76</v>
      </c>
    </row>
    <row r="12" spans="1:8">
      <c r="A12" s="1" t="s">
        <v>58</v>
      </c>
      <c r="B12" s="11">
        <f>-(11000+10000)</f>
        <v>-21000</v>
      </c>
      <c r="C12" s="11"/>
      <c r="D12" s="11">
        <f>B12-C12</f>
        <v>-21000</v>
      </c>
      <c r="F12" s="1"/>
    </row>
    <row r="13" spans="1:8">
      <c r="A13" s="1" t="s">
        <v>108</v>
      </c>
      <c r="B13" s="6">
        <f>B11+B12</f>
        <v>317000</v>
      </c>
      <c r="C13" s="6">
        <f>C11+C12</f>
        <v>0</v>
      </c>
      <c r="D13" s="6">
        <f t="shared" ref="D13" si="0">B13-C13</f>
        <v>317000</v>
      </c>
      <c r="F13" s="1" t="s">
        <v>79</v>
      </c>
    </row>
    <row r="14" spans="1:8">
      <c r="A14" s="1"/>
      <c r="B14" s="11"/>
      <c r="C14" s="11"/>
      <c r="D14" s="11"/>
      <c r="F14" s="1" t="s">
        <v>80</v>
      </c>
    </row>
    <row r="15" spans="1:8">
      <c r="A15" s="1" t="s">
        <v>59</v>
      </c>
      <c r="B15" s="11"/>
      <c r="C15" s="11">
        <v>0</v>
      </c>
      <c r="D15" s="11">
        <f>B15-C15</f>
        <v>0</v>
      </c>
      <c r="F15" s="4" t="s">
        <v>81</v>
      </c>
    </row>
    <row r="16" spans="1:8" ht="14" thickBot="1">
      <c r="A16" s="3" t="s">
        <v>60</v>
      </c>
      <c r="B16" s="7">
        <f>B9+B13+B15</f>
        <v>386000</v>
      </c>
      <c r="C16" s="7">
        <f>C9+C13+C15</f>
        <v>85000</v>
      </c>
      <c r="D16" s="7">
        <f>B16-C16</f>
        <v>301000</v>
      </c>
      <c r="F16" s="1" t="s">
        <v>82</v>
      </c>
    </row>
    <row r="17" spans="1:6" ht="24">
      <c r="A17" s="1"/>
      <c r="B17" s="1"/>
      <c r="C17" s="1"/>
      <c r="D17" s="1"/>
      <c r="F17" s="8" t="s">
        <v>28</v>
      </c>
    </row>
    <row r="18" spans="1:6">
      <c r="A18" s="3" t="s">
        <v>61</v>
      </c>
      <c r="B18" s="1"/>
      <c r="C18" s="1"/>
      <c r="D18" s="1"/>
      <c r="F18" s="1"/>
    </row>
    <row r="19" spans="1:6">
      <c r="A19" s="1" t="s">
        <v>109</v>
      </c>
      <c r="B19" s="11">
        <v>40000</v>
      </c>
      <c r="C19" s="11">
        <v>5000</v>
      </c>
      <c r="D19" s="11">
        <f>B19-C19</f>
        <v>35000</v>
      </c>
      <c r="F19" s="3" t="s">
        <v>29</v>
      </c>
    </row>
    <row r="20" spans="1:6">
      <c r="A20" s="1" t="s">
        <v>74</v>
      </c>
      <c r="B20" s="11">
        <v>150000</v>
      </c>
      <c r="C20" s="11">
        <v>0</v>
      </c>
      <c r="D20" s="11">
        <f>B20-C20</f>
        <v>150000</v>
      </c>
      <c r="F20" s="1" t="s">
        <v>30</v>
      </c>
    </row>
    <row r="21" spans="1:6">
      <c r="A21" s="1" t="s">
        <v>63</v>
      </c>
      <c r="B21" s="11"/>
      <c r="C21" s="11"/>
      <c r="D21" s="11">
        <f>B21-C21</f>
        <v>0</v>
      </c>
      <c r="F21" s="1" t="s">
        <v>31</v>
      </c>
    </row>
    <row r="22" spans="1:6">
      <c r="A22" s="5" t="s">
        <v>64</v>
      </c>
      <c r="B22" s="6">
        <f>SUM(B19:B21)</f>
        <v>190000</v>
      </c>
      <c r="C22" s="6">
        <f>SUM(C19:C21)</f>
        <v>5000</v>
      </c>
      <c r="D22" s="6">
        <f>B22-C22</f>
        <v>185000</v>
      </c>
      <c r="F22" s="1" t="s">
        <v>32</v>
      </c>
    </row>
    <row r="23" spans="1:6">
      <c r="A23" s="1"/>
      <c r="B23" s="11"/>
      <c r="C23" s="11"/>
      <c r="D23" s="11"/>
      <c r="F23" s="1" t="s">
        <v>33</v>
      </c>
    </row>
    <row r="24" spans="1:6">
      <c r="A24" s="3" t="s">
        <v>67</v>
      </c>
      <c r="B24" s="6">
        <f>B22</f>
        <v>190000</v>
      </c>
      <c r="C24" s="6">
        <f>C22</f>
        <v>5000</v>
      </c>
      <c r="D24" s="6">
        <f>B24-C24</f>
        <v>185000</v>
      </c>
      <c r="F24" s="1" t="s">
        <v>34</v>
      </c>
    </row>
    <row r="25" spans="1:6" ht="24">
      <c r="A25" s="1"/>
      <c r="B25" s="11"/>
      <c r="C25" s="11"/>
      <c r="D25" s="11"/>
      <c r="F25" s="8" t="s">
        <v>86</v>
      </c>
    </row>
    <row r="26" spans="1:6">
      <c r="A26" s="3" t="s">
        <v>68</v>
      </c>
      <c r="B26" s="11"/>
      <c r="C26" s="11"/>
      <c r="D26" s="11"/>
      <c r="F26" s="1"/>
    </row>
    <row r="27" spans="1:6" ht="24">
      <c r="A27" s="1" t="s">
        <v>69</v>
      </c>
      <c r="B27" s="11">
        <v>60000</v>
      </c>
      <c r="C27" s="11">
        <f>B27</f>
        <v>60000</v>
      </c>
      <c r="D27" s="11">
        <f>B27-C27</f>
        <v>0</v>
      </c>
      <c r="F27" s="8" t="s">
        <v>87</v>
      </c>
    </row>
    <row r="28" spans="1:6">
      <c r="A28" s="1" t="s">
        <v>70</v>
      </c>
      <c r="B28" s="11">
        <v>136000</v>
      </c>
      <c r="C28" s="11">
        <v>20000</v>
      </c>
      <c r="D28" s="11">
        <f>B28-C28</f>
        <v>116000</v>
      </c>
      <c r="F28" s="1"/>
    </row>
    <row r="29" spans="1:6">
      <c r="A29" s="1" t="s">
        <v>71</v>
      </c>
      <c r="B29" s="11"/>
      <c r="C29" s="11"/>
      <c r="D29" s="11">
        <f>B29-C29</f>
        <v>0</v>
      </c>
      <c r="F29" s="3" t="s">
        <v>88</v>
      </c>
    </row>
    <row r="30" spans="1:6">
      <c r="A30" s="3" t="s">
        <v>72</v>
      </c>
      <c r="B30" s="6">
        <f>SUM(B27:B29)</f>
        <v>196000</v>
      </c>
      <c r="C30" s="6">
        <f>SUM(C27:C29)</f>
        <v>80000</v>
      </c>
      <c r="D30" s="6">
        <f>B30-C30</f>
        <v>116000</v>
      </c>
      <c r="F30" s="1"/>
    </row>
    <row r="31" spans="1:6">
      <c r="A31" s="1"/>
      <c r="B31" s="11"/>
      <c r="C31" s="11"/>
      <c r="D31" s="11"/>
      <c r="F31" s="1" t="s">
        <v>89</v>
      </c>
    </row>
    <row r="32" spans="1:6" ht="14" thickBot="1">
      <c r="A32" s="3" t="s">
        <v>35</v>
      </c>
      <c r="B32" s="7">
        <f>B30+B24</f>
        <v>386000</v>
      </c>
      <c r="C32" s="7">
        <f>C30+C24</f>
        <v>85000</v>
      </c>
      <c r="D32" s="7">
        <f>B32-C32</f>
        <v>301000</v>
      </c>
      <c r="F32" s="1" t="s">
        <v>90</v>
      </c>
    </row>
    <row r="33" spans="1:6" ht="24">
      <c r="A33" s="1"/>
      <c r="B33" s="1"/>
      <c r="C33" s="1"/>
      <c r="D33" s="1"/>
      <c r="F33" s="4" t="s">
        <v>91</v>
      </c>
    </row>
    <row r="34" spans="1:6">
      <c r="A34" s="12" t="s">
        <v>51</v>
      </c>
      <c r="B34" s="12"/>
      <c r="C34" s="12"/>
      <c r="D34" s="12"/>
      <c r="F34" s="1" t="s">
        <v>92</v>
      </c>
    </row>
    <row r="35" spans="1:6">
      <c r="A35" s="13" t="s">
        <v>83</v>
      </c>
      <c r="B35" s="13"/>
      <c r="C35" s="13"/>
      <c r="D35" s="13"/>
      <c r="F35" s="1" t="s">
        <v>93</v>
      </c>
    </row>
    <row r="36" spans="1:6" ht="24">
      <c r="A36" s="1"/>
      <c r="B36" s="1"/>
      <c r="C36" s="1"/>
      <c r="D36" s="1"/>
      <c r="F36" s="8" t="s">
        <v>94</v>
      </c>
    </row>
    <row r="37" spans="1:6">
      <c r="A37" s="1" t="s">
        <v>39</v>
      </c>
      <c r="B37" s="1"/>
      <c r="C37" s="11">
        <v>492000</v>
      </c>
      <c r="D37" s="1"/>
      <c r="F37" s="1"/>
    </row>
    <row r="38" spans="1:6" ht="24">
      <c r="A38" s="1" t="s">
        <v>40</v>
      </c>
      <c r="B38" s="1"/>
      <c r="C38" s="11">
        <v>0</v>
      </c>
      <c r="D38" s="1"/>
      <c r="F38" s="8" t="s">
        <v>95</v>
      </c>
    </row>
    <row r="39" spans="1:6">
      <c r="A39" s="1" t="s">
        <v>41</v>
      </c>
      <c r="B39" s="1"/>
      <c r="C39" s="6">
        <f>C37+C38</f>
        <v>492000</v>
      </c>
      <c r="D39" s="1"/>
      <c r="F39" s="1"/>
    </row>
    <row r="40" spans="1:6" ht="24">
      <c r="A40" s="1"/>
      <c r="B40" s="1"/>
      <c r="C40" s="11"/>
      <c r="D40" s="1"/>
      <c r="F40" s="8" t="s">
        <v>96</v>
      </c>
    </row>
    <row r="41" spans="1:6">
      <c r="A41" s="1" t="s">
        <v>42</v>
      </c>
      <c r="B41" s="1"/>
      <c r="C41" s="11">
        <v>-269000</v>
      </c>
      <c r="D41" s="1"/>
      <c r="F41" s="1"/>
    </row>
    <row r="42" spans="1:6" ht="24">
      <c r="A42" s="1" t="s">
        <v>111</v>
      </c>
      <c r="B42" s="1"/>
      <c r="C42" s="11">
        <v>-21000</v>
      </c>
      <c r="D42" s="1"/>
      <c r="F42" s="8" t="s">
        <v>97</v>
      </c>
    </row>
    <row r="43" spans="1:6">
      <c r="A43" s="1" t="s">
        <v>48</v>
      </c>
      <c r="B43" s="1"/>
      <c r="C43" s="6">
        <f>C39+C41+C42</f>
        <v>202000</v>
      </c>
      <c r="D43" s="1"/>
    </row>
    <row r="44" spans="1:6">
      <c r="A44" s="1"/>
      <c r="B44" s="1"/>
      <c r="C44" s="11"/>
      <c r="D44" s="1"/>
    </row>
    <row r="45" spans="1:6">
      <c r="A45" s="1" t="s">
        <v>49</v>
      </c>
      <c r="B45" s="1"/>
      <c r="C45" s="11">
        <v>-68000</v>
      </c>
      <c r="D45" s="1"/>
    </row>
    <row r="46" spans="1:6">
      <c r="A46" s="1"/>
      <c r="B46" s="1"/>
      <c r="C46" s="11"/>
      <c r="D46" s="1"/>
    </row>
    <row r="47" spans="1:6" ht="14" thickBot="1">
      <c r="A47" s="1" t="s">
        <v>50</v>
      </c>
      <c r="B47" s="1"/>
      <c r="C47" s="7">
        <f>C43+C45</f>
        <v>134000</v>
      </c>
      <c r="D47" s="1"/>
    </row>
    <row r="48" spans="1:6" ht="14" thickTop="1"/>
  </sheetData>
  <mergeCells count="4">
    <mergeCell ref="A1:D1"/>
    <mergeCell ref="A2:D2"/>
    <mergeCell ref="A34:D34"/>
    <mergeCell ref="A35:D35"/>
  </mergeCells>
  <phoneticPr fontId="1" type="noConversion"/>
  <pageMargins left="0.75" right="0.75" top="1" bottom="1" header="0.5" footer="0.5"/>
  <pageSetup orientation="portrait" horizontalDpi="4294967292" verticalDpi="4294967292"/>
  <extLst>
    <ext xmlns:mx="http://schemas.microsoft.com/office/mac/excel/2008/main" uri="http://schemas.microsoft.com/office/mac/excel/2008/main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Grupo G-TOP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Estefanía Mèndez Godinez</dc:creator>
  <cp:lastModifiedBy>Estefanía Mèndez Godinez</cp:lastModifiedBy>
  <cp:lastPrinted>2015-01-23T19:45:35Z</cp:lastPrinted>
  <dcterms:created xsi:type="dcterms:W3CDTF">2014-11-21T18:21:42Z</dcterms:created>
  <dcterms:modified xsi:type="dcterms:W3CDTF">2015-01-23T20:15:47Z</dcterms:modified>
</cp:coreProperties>
</file>